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esktop\JUNIO\"/>
    </mc:Choice>
  </mc:AlternateContent>
  <bookViews>
    <workbookView xWindow="0" yWindow="0" windowWidth="24000" windowHeight="9735"/>
  </bookViews>
  <sheets>
    <sheet name="REP_EPG034_EjecucionPresupuesta" sheetId="1" r:id="rId1"/>
  </sheets>
  <definedNames>
    <definedName name="_xlnm.Print_Area" localSheetId="0">REP_EPG034_EjecucionPresupuesta!$A$1:$M$25</definedName>
  </definedNames>
  <calcPr calcId="152511"/>
</workbook>
</file>

<file path=xl/calcChain.xml><?xml version="1.0" encoding="utf-8"?>
<calcChain xmlns="http://schemas.openxmlformats.org/spreadsheetml/2006/main">
  <c r="G22" i="1" l="1"/>
  <c r="G23" i="1"/>
  <c r="G21" i="1"/>
  <c r="G16" i="1"/>
  <c r="G13" i="1"/>
  <c r="F24" i="1"/>
  <c r="F19" i="1"/>
  <c r="F20" i="1" s="1"/>
  <c r="F14" i="1"/>
  <c r="F11" i="1"/>
  <c r="F25" i="1" l="1"/>
  <c r="D24" i="1"/>
  <c r="E24" i="1"/>
  <c r="G24" i="1"/>
  <c r="H24" i="1"/>
  <c r="I24" i="1"/>
  <c r="J24" i="1"/>
  <c r="K24" i="1"/>
  <c r="L24" i="1"/>
  <c r="M24" i="1"/>
  <c r="C24" i="1"/>
  <c r="D19" i="1"/>
  <c r="D20" i="1" s="1"/>
  <c r="D25" i="1" s="1"/>
  <c r="E19" i="1"/>
  <c r="E20" i="1" s="1"/>
  <c r="G19" i="1"/>
  <c r="H19" i="1"/>
  <c r="I19" i="1"/>
  <c r="J19" i="1"/>
  <c r="J20" i="1" s="1"/>
  <c r="K19" i="1"/>
  <c r="K20" i="1" s="1"/>
  <c r="K25" i="1" s="1"/>
  <c r="L19" i="1"/>
  <c r="L20" i="1" s="1"/>
  <c r="L25" i="1" s="1"/>
  <c r="M19" i="1"/>
  <c r="M20" i="1" s="1"/>
  <c r="M25" i="1" s="1"/>
  <c r="C19" i="1"/>
  <c r="C20" i="1" s="1"/>
  <c r="D14" i="1"/>
  <c r="E14" i="1"/>
  <c r="G14" i="1"/>
  <c r="H14" i="1"/>
  <c r="I14" i="1"/>
  <c r="I20" i="1" s="1"/>
  <c r="I25" i="1" s="1"/>
  <c r="J14" i="1"/>
  <c r="K14" i="1"/>
  <c r="L14" i="1"/>
  <c r="M14" i="1"/>
  <c r="N14" i="1"/>
  <c r="O14" i="1"/>
  <c r="C14" i="1"/>
  <c r="D11" i="1"/>
  <c r="E11" i="1"/>
  <c r="G11" i="1"/>
  <c r="H11" i="1"/>
  <c r="H20" i="1" s="1"/>
  <c r="I11" i="1"/>
  <c r="J11" i="1"/>
  <c r="K11" i="1"/>
  <c r="L11" i="1"/>
  <c r="M11" i="1"/>
  <c r="C11" i="1"/>
  <c r="G20" i="1" l="1"/>
  <c r="G25" i="1" s="1"/>
  <c r="J25" i="1"/>
  <c r="H25" i="1"/>
  <c r="C25" i="1"/>
  <c r="E25" i="1"/>
</calcChain>
</file>

<file path=xl/sharedStrings.xml><?xml version="1.0" encoding="utf-8"?>
<sst xmlns="http://schemas.openxmlformats.org/spreadsheetml/2006/main" count="87" uniqueCount="52">
  <si>
    <t>Año Fiscal:</t>
  </si>
  <si>
    <t/>
  </si>
  <si>
    <t>Vigencia:</t>
  </si>
  <si>
    <t>Actual</t>
  </si>
  <si>
    <t>Periodo:</t>
  </si>
  <si>
    <t>Enero-Junio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</si>
  <si>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</si>
  <si>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</si>
  <si>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</si>
  <si>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</si>
  <si>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</si>
  <si>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</si>
  <si>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</si>
  <si>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</si>
  <si>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</si>
  <si>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</si>
  <si>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</si>
  <si>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</si>
  <si>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A-1-0-1-1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</si>
  <si>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</si>
  <si>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</si>
  <si>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</si>
  <si>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</si>
  <si>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</si>
  <si>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</si>
  <si>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</si>
  <si>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</si>
  <si>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</si>
  <si>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</si>
  <si>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</si>
  <si>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</si>
  <si>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</si>
  <si>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</si>
  <si>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</si>
  <si>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</si>
  <si>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</si>
  <si>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A-3-5-3-43</t>
  </si>
  <si>
    <t>SEGURO DE VIDA - SENADORES Y REPRESENTANTES (ART. 389 - LEY 5 DE 1992)</t>
  </si>
  <si>
    <t>A-3-6-1-1</t>
  </si>
  <si>
    <t>SENTENCIAS Y CONCILIACIONES</t>
  </si>
  <si>
    <t>A-3-6-3-21</t>
  </si>
  <si>
    <t>OTRAS TRANSFERENCIAS</t>
  </si>
  <si>
    <t>C-223-1000-2</t>
  </si>
  <si>
    <t>DOTACIÓN DE VEHÍCULOS PARA EL MEJORAMIENTO DE LAS CONDICIONES DE SEGURIDAD Y OPORTUNIDAD EN LOS DESPLAZAMIENTOS DE LA CÁMARA DE REPRESENTANTES</t>
  </si>
  <si>
    <t>C-223-1000-3</t>
  </si>
  <si>
    <t>AMPLIACIÓN Y ACTUALIZACIÓN TIC DE LA CÁMARA DE REPRESENTANTES</t>
  </si>
  <si>
    <t>TOTAL GASTOS DE PERSONAL</t>
  </si>
  <si>
    <t>TOTAL GASTOS GENERALES</t>
  </si>
  <si>
    <t>TOTAL TRANSFERENCIAS</t>
  </si>
  <si>
    <t>TOTAL FUNCIONAMIENTO</t>
  </si>
  <si>
    <t>TOTAL 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</si>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</sst>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164" fontId="3" fillId="2" borderId="1" xfId="1" applyNumberFormat="1" applyFont="1" applyFill="1" applyBorder="1" applyAlignment="1">
      <alignment horizontal="right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164" fontId="3" fillId="2" borderId="2" xfId="1" applyNumberFormat="1" applyFont="1" applyFill="1" applyBorder="1" applyAlignment="1">
      <alignment horizontal="right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164" fontId="2" fillId="0" borderId="4" xfId="1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vertical="center" wrapText="1" readingOrder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164" fontId="3" fillId="0" borderId="3" xfId="1" applyNumberFormat="1" applyFont="1" applyFill="1" applyBorder="1" applyAlignment="1">
      <alignment horizontal="right" vertical="center" wrapText="1" readingOrder="1"/>
    </xf>
    <xf numFmtId="164" fontId="3" fillId="2" borderId="3" xfId="1" applyNumberFormat="1" applyFont="1" applyFill="1" applyBorder="1" applyAlignment="1">
      <alignment horizontal="right" vertical="center" wrapText="1" readingOrder="1"/>
    </xf>
    <xf numFmtId="164" fontId="3" fillId="3" borderId="3" xfId="1" applyNumberFormat="1" applyFont="1" applyFill="1" applyBorder="1" applyAlignment="1">
      <alignment horizontal="right" vertical="center" wrapText="1" readingOrder="1"/>
    </xf>
    <xf numFmtId="0" fontId="3" fillId="0" borderId="5" xfId="0" applyNumberFormat="1" applyFont="1" applyFill="1" applyBorder="1" applyAlignment="1">
      <alignment vertical="center" wrapText="1" readingOrder="1"/>
    </xf>
    <xf numFmtId="0" fontId="3" fillId="0" borderId="5" xfId="0" applyNumberFormat="1" applyFont="1" applyFill="1" applyBorder="1" applyAlignment="1">
      <alignment horizontal="left" vertical="center" wrapText="1" readingOrder="1"/>
    </xf>
    <xf numFmtId="164" fontId="3" fillId="0" borderId="5" xfId="1" applyNumberFormat="1" applyFont="1" applyFill="1" applyBorder="1" applyAlignment="1">
      <alignment horizontal="right" vertical="center" wrapText="1" readingOrder="1"/>
    </xf>
    <xf numFmtId="0" fontId="2" fillId="4" borderId="6" xfId="0" applyNumberFormat="1" applyFont="1" applyFill="1" applyBorder="1" applyAlignment="1">
      <alignment horizontal="center" vertical="center" wrapText="1" readingOrder="1"/>
    </xf>
    <xf numFmtId="0" fontId="2" fillId="4" borderId="7" xfId="0" applyNumberFormat="1" applyFont="1" applyFill="1" applyBorder="1" applyAlignment="1">
      <alignment horizontal="center" vertical="center" wrapText="1" readingOrder="1"/>
    </xf>
    <xf numFmtId="164" fontId="2" fillId="4" borderId="7" xfId="1" applyNumberFormat="1" applyFont="1" applyFill="1" applyBorder="1" applyAlignment="1">
      <alignment horizontal="center" vertical="center" wrapText="1" readingOrder="1"/>
    </xf>
    <xf numFmtId="164" fontId="2" fillId="4" borderId="8" xfId="1" applyNumberFormat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0" fontId="3" fillId="3" borderId="3" xfId="0" applyNumberFormat="1" applyFont="1" applyFill="1" applyBorder="1" applyAlignment="1">
      <alignment horizontal="center" vertical="center" wrapText="1" readingOrder="1"/>
    </xf>
    <xf numFmtId="0" fontId="3" fillId="2" borderId="3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504825</xdr:colOff>
      <xdr:row>2</xdr:row>
      <xdr:rowOff>57150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91050" y="0"/>
          <a:ext cx="1466850" cy="43815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9</xdr:col>
      <xdr:colOff>771525</xdr:colOff>
      <xdr:row>3</xdr:row>
      <xdr:rowOff>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0"/>
          <a:ext cx="1733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showGridLines="0" tabSelected="1" topLeftCell="A7" workbookViewId="0">
      <selection activeCell="G26" sqref="G26"/>
    </sheetView>
  </sheetViews>
  <sheetFormatPr baseColWidth="10" defaultRowHeight="15" x14ac:dyDescent="0.25"/>
  <cols>
    <col min="1" max="1" width="9.85546875" customWidth="1"/>
    <col min="2" max="2" width="27.5703125" customWidth="1"/>
    <col min="3" max="4" width="15.140625" style="5" customWidth="1"/>
    <col min="5" max="5" width="12.5703125" style="5" customWidth="1"/>
    <col min="6" max="6" width="13.7109375" style="5" customWidth="1"/>
    <col min="7" max="7" width="15.140625" style="5" customWidth="1"/>
    <col min="8" max="8" width="13.7109375" style="5" customWidth="1"/>
    <col min="9" max="13" width="15.140625" style="5" customWidth="1"/>
    <col min="14" max="14" width="0" hidden="1" customWidth="1"/>
    <col min="15" max="15" width="0.42578125" customWidth="1"/>
  </cols>
  <sheetData>
    <row r="1" spans="1:15" x14ac:dyDescent="0.25">
      <c r="A1" s="2" t="s">
        <v>1</v>
      </c>
      <c r="B1" s="1" t="s">
        <v>0</v>
      </c>
      <c r="C1" s="3">
        <v>2016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25" t="s">
        <v>1</v>
      </c>
      <c r="K1" s="4" t="s">
        <v>1</v>
      </c>
      <c r="L1" s="4" t="s">
        <v>1</v>
      </c>
      <c r="M1" s="4" t="s">
        <v>1</v>
      </c>
    </row>
    <row r="2" spans="1:15" x14ac:dyDescent="0.25">
      <c r="A2" s="2" t="s">
        <v>1</v>
      </c>
      <c r="B2" s="1" t="s">
        <v>2</v>
      </c>
      <c r="C2" s="3" t="s">
        <v>3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25" t="s">
        <v>1</v>
      </c>
      <c r="K2" s="4" t="s">
        <v>1</v>
      </c>
      <c r="L2" s="4" t="s">
        <v>1</v>
      </c>
      <c r="M2" s="4" t="s">
        <v>1</v>
      </c>
    </row>
    <row r="3" spans="1:15" ht="15.75" thickBot="1" x14ac:dyDescent="0.3">
      <c r="A3" s="2" t="s">
        <v>1</v>
      </c>
      <c r="B3" s="11" t="s">
        <v>4</v>
      </c>
      <c r="C3" s="12" t="s">
        <v>5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25" t="s">
        <v>1</v>
      </c>
      <c r="K3" s="4" t="s">
        <v>1</v>
      </c>
      <c r="L3" s="4" t="s">
        <v>1</v>
      </c>
      <c r="M3" s="4" t="s">
        <v>1</v>
      </c>
    </row>
    <row r="4" spans="1:15" s="9" customFormat="1" ht="36" customHeight="1" thickBot="1" x14ac:dyDescent="0.3">
      <c r="A4" s="21" t="s">
        <v>6</v>
      </c>
      <c r="B4" s="22" t="s">
        <v>7</v>
      </c>
      <c r="C4" s="23" t="s">
        <v>8</v>
      </c>
      <c r="D4" s="23" t="s">
        <v>9</v>
      </c>
      <c r="E4" s="23" t="s">
        <v>10</v>
      </c>
      <c r="F4" s="23" t="s">
        <v>12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4" t="s">
        <v>17</v>
      </c>
    </row>
    <row r="5" spans="1:15" ht="22.5" x14ac:dyDescent="0.25">
      <c r="A5" s="18" t="s">
        <v>18</v>
      </c>
      <c r="B5" s="19" t="s">
        <v>19</v>
      </c>
      <c r="C5" s="20">
        <v>86425000000</v>
      </c>
      <c r="D5" s="20">
        <v>0</v>
      </c>
      <c r="E5" s="20">
        <v>1500000000</v>
      </c>
      <c r="F5" s="20">
        <v>0</v>
      </c>
      <c r="G5" s="20">
        <v>84925000000</v>
      </c>
      <c r="H5" s="20">
        <v>0</v>
      </c>
      <c r="I5" s="20">
        <v>44385264363</v>
      </c>
      <c r="J5" s="20">
        <v>40539735637</v>
      </c>
      <c r="K5" s="20">
        <v>44385264363</v>
      </c>
      <c r="L5" s="20">
        <v>43312813641</v>
      </c>
      <c r="M5" s="20">
        <v>43312813641</v>
      </c>
    </row>
    <row r="6" spans="1:15" x14ac:dyDescent="0.25">
      <c r="A6" s="13" t="s">
        <v>20</v>
      </c>
      <c r="B6" s="14" t="s">
        <v>21</v>
      </c>
      <c r="C6" s="15">
        <v>3013000000</v>
      </c>
      <c r="D6" s="15">
        <v>0</v>
      </c>
      <c r="E6" s="15">
        <v>0</v>
      </c>
      <c r="F6" s="15">
        <v>0</v>
      </c>
      <c r="G6" s="15">
        <v>3013000000</v>
      </c>
      <c r="H6" s="15">
        <v>0</v>
      </c>
      <c r="I6" s="15">
        <v>1393620422</v>
      </c>
      <c r="J6" s="15">
        <v>1619379578</v>
      </c>
      <c r="K6" s="15">
        <v>1393620422</v>
      </c>
      <c r="L6" s="15">
        <v>1393620422</v>
      </c>
      <c r="M6" s="15">
        <v>1393620422</v>
      </c>
    </row>
    <row r="7" spans="1:15" x14ac:dyDescent="0.25">
      <c r="A7" s="13" t="s">
        <v>22</v>
      </c>
      <c r="B7" s="14" t="s">
        <v>23</v>
      </c>
      <c r="C7" s="15">
        <v>64054000000</v>
      </c>
      <c r="D7" s="15">
        <v>0</v>
      </c>
      <c r="E7" s="15">
        <v>0</v>
      </c>
      <c r="F7" s="15">
        <v>0</v>
      </c>
      <c r="G7" s="15">
        <v>64054000000</v>
      </c>
      <c r="H7" s="15">
        <v>0</v>
      </c>
      <c r="I7" s="15">
        <v>22813496828</v>
      </c>
      <c r="J7" s="15">
        <v>41240503172</v>
      </c>
      <c r="K7" s="15">
        <v>22813496828</v>
      </c>
      <c r="L7" s="15">
        <v>22813496828</v>
      </c>
      <c r="M7" s="15">
        <v>22780579828</v>
      </c>
    </row>
    <row r="8" spans="1:15" ht="33.75" x14ac:dyDescent="0.25">
      <c r="A8" s="13" t="s">
        <v>24</v>
      </c>
      <c r="B8" s="14" t="s">
        <v>25</v>
      </c>
      <c r="C8" s="15">
        <v>0</v>
      </c>
      <c r="D8" s="15">
        <v>280000000</v>
      </c>
      <c r="E8" s="15">
        <v>0</v>
      </c>
      <c r="F8" s="15">
        <v>0</v>
      </c>
      <c r="G8" s="15">
        <v>280000000</v>
      </c>
      <c r="H8" s="15">
        <v>0</v>
      </c>
      <c r="I8" s="15">
        <v>118693894</v>
      </c>
      <c r="J8" s="15">
        <v>161306106</v>
      </c>
      <c r="K8" s="15">
        <v>118693894</v>
      </c>
      <c r="L8" s="15">
        <v>118693894</v>
      </c>
      <c r="M8" s="15">
        <v>118693894</v>
      </c>
    </row>
    <row r="9" spans="1:15" ht="22.5" x14ac:dyDescent="0.25">
      <c r="A9" s="13" t="s">
        <v>26</v>
      </c>
      <c r="B9" s="14" t="s">
        <v>27</v>
      </c>
      <c r="C9" s="15">
        <v>3802400000</v>
      </c>
      <c r="D9" s="15">
        <v>3510000000</v>
      </c>
      <c r="E9" s="15">
        <v>0</v>
      </c>
      <c r="F9" s="15">
        <v>0</v>
      </c>
      <c r="G9" s="15">
        <v>7312400000</v>
      </c>
      <c r="H9" s="15">
        <v>0</v>
      </c>
      <c r="I9" s="15">
        <v>6832877562</v>
      </c>
      <c r="J9" s="15">
        <v>479522438</v>
      </c>
      <c r="K9" s="15">
        <v>6660792670</v>
      </c>
      <c r="L9" s="15">
        <v>3851437658</v>
      </c>
      <c r="M9" s="15">
        <v>3822665352</v>
      </c>
    </row>
    <row r="10" spans="1:15" ht="33.75" x14ac:dyDescent="0.25">
      <c r="A10" s="13" t="s">
        <v>28</v>
      </c>
      <c r="B10" s="14" t="s">
        <v>29</v>
      </c>
      <c r="C10" s="15">
        <v>55855000000</v>
      </c>
      <c r="D10" s="15">
        <v>0</v>
      </c>
      <c r="E10" s="15">
        <v>280000000</v>
      </c>
      <c r="F10" s="15">
        <v>0</v>
      </c>
      <c r="G10" s="15">
        <v>55575000000</v>
      </c>
      <c r="H10" s="15">
        <v>0</v>
      </c>
      <c r="I10" s="15">
        <v>26510447957</v>
      </c>
      <c r="J10" s="15">
        <v>29064552043</v>
      </c>
      <c r="K10" s="15">
        <v>26500453139</v>
      </c>
      <c r="L10" s="15">
        <v>22058937293</v>
      </c>
      <c r="M10" s="15">
        <v>22058937293</v>
      </c>
    </row>
    <row r="11" spans="1:15" s="7" customFormat="1" x14ac:dyDescent="0.25">
      <c r="A11" s="27" t="s">
        <v>46</v>
      </c>
      <c r="B11" s="27"/>
      <c r="C11" s="16">
        <f>SUM(C5:C10)</f>
        <v>213149400000</v>
      </c>
      <c r="D11" s="16">
        <f t="shared" ref="D11:M11" si="0">SUM(D5:D10)</f>
        <v>3790000000</v>
      </c>
      <c r="E11" s="16">
        <f t="shared" si="0"/>
        <v>1780000000</v>
      </c>
      <c r="F11" s="16">
        <f t="shared" ref="F11" si="1">SUM(F5:F10)</f>
        <v>0</v>
      </c>
      <c r="G11" s="16">
        <f t="shared" si="0"/>
        <v>215159400000</v>
      </c>
      <c r="H11" s="16">
        <f t="shared" si="0"/>
        <v>0</v>
      </c>
      <c r="I11" s="16">
        <f t="shared" si="0"/>
        <v>102054401026</v>
      </c>
      <c r="J11" s="16">
        <f t="shared" si="0"/>
        <v>113104998974</v>
      </c>
      <c r="K11" s="16">
        <f t="shared" si="0"/>
        <v>101872321316</v>
      </c>
      <c r="L11" s="16">
        <f t="shared" si="0"/>
        <v>93548999736</v>
      </c>
      <c r="M11" s="16">
        <f t="shared" si="0"/>
        <v>93487310430</v>
      </c>
    </row>
    <row r="12" spans="1:15" x14ac:dyDescent="0.25">
      <c r="A12" s="13" t="s">
        <v>30</v>
      </c>
      <c r="B12" s="14" t="s">
        <v>31</v>
      </c>
      <c r="C12" s="15">
        <v>166000000</v>
      </c>
      <c r="D12" s="15">
        <v>0</v>
      </c>
      <c r="E12" s="15">
        <v>0</v>
      </c>
      <c r="F12" s="15">
        <v>0</v>
      </c>
      <c r="G12" s="15">
        <v>166000000</v>
      </c>
      <c r="H12" s="15">
        <v>0</v>
      </c>
      <c r="I12" s="15">
        <v>79727684</v>
      </c>
      <c r="J12" s="15">
        <v>86272316</v>
      </c>
      <c r="K12" s="15">
        <v>79727684</v>
      </c>
      <c r="L12" s="15">
        <v>79727684</v>
      </c>
      <c r="M12" s="15">
        <v>79727684</v>
      </c>
    </row>
    <row r="13" spans="1:15" ht="22.5" x14ac:dyDescent="0.25">
      <c r="A13" s="13" t="s">
        <v>32</v>
      </c>
      <c r="B13" s="14" t="s">
        <v>33</v>
      </c>
      <c r="C13" s="15">
        <v>25599480000</v>
      </c>
      <c r="D13" s="15">
        <v>0</v>
      </c>
      <c r="E13" s="15">
        <v>0</v>
      </c>
      <c r="F13" s="15">
        <v>1724996381</v>
      </c>
      <c r="G13" s="15">
        <f>+C13-F13</f>
        <v>23874483619</v>
      </c>
      <c r="H13" s="15">
        <v>1724996381</v>
      </c>
      <c r="I13" s="15">
        <v>21149399119</v>
      </c>
      <c r="J13" s="15">
        <v>2725084500</v>
      </c>
      <c r="K13" s="15">
        <v>19412977489</v>
      </c>
      <c r="L13" s="15">
        <v>11205791706.92</v>
      </c>
      <c r="M13" s="15">
        <v>11205791706.92</v>
      </c>
    </row>
    <row r="14" spans="1:15" s="7" customFormat="1" x14ac:dyDescent="0.25">
      <c r="A14" s="27" t="s">
        <v>47</v>
      </c>
      <c r="B14" s="27"/>
      <c r="C14" s="16">
        <f>SUM(C12:C13)</f>
        <v>25765480000</v>
      </c>
      <c r="D14" s="16">
        <f t="shared" ref="D14:O14" si="2">SUM(D12:D13)</f>
        <v>0</v>
      </c>
      <c r="E14" s="16">
        <f t="shared" si="2"/>
        <v>0</v>
      </c>
      <c r="F14" s="16">
        <f t="shared" ref="F14" si="3">SUM(F12:F13)</f>
        <v>1724996381</v>
      </c>
      <c r="G14" s="16">
        <f t="shared" si="2"/>
        <v>24040483619</v>
      </c>
      <c r="H14" s="16">
        <f t="shared" si="2"/>
        <v>1724996381</v>
      </c>
      <c r="I14" s="16">
        <f t="shared" si="2"/>
        <v>21229126803</v>
      </c>
      <c r="J14" s="16">
        <f t="shared" si="2"/>
        <v>2811356816</v>
      </c>
      <c r="K14" s="16">
        <f t="shared" si="2"/>
        <v>19492705173</v>
      </c>
      <c r="L14" s="16">
        <f t="shared" si="2"/>
        <v>11285519390.92</v>
      </c>
      <c r="M14" s="16">
        <f t="shared" si="2"/>
        <v>11285519390.92</v>
      </c>
      <c r="N14" s="10">
        <f t="shared" si="2"/>
        <v>0</v>
      </c>
      <c r="O14" s="6">
        <f t="shared" si="2"/>
        <v>0</v>
      </c>
    </row>
    <row r="15" spans="1:15" ht="22.5" x14ac:dyDescent="0.25">
      <c r="A15" s="13" t="s">
        <v>34</v>
      </c>
      <c r="B15" s="14" t="s">
        <v>35</v>
      </c>
      <c r="C15" s="15">
        <v>417000000</v>
      </c>
      <c r="D15" s="15">
        <v>0</v>
      </c>
      <c r="E15" s="15">
        <v>0</v>
      </c>
      <c r="F15" s="15">
        <v>0</v>
      </c>
      <c r="G15" s="15">
        <v>417000000</v>
      </c>
      <c r="H15" s="15">
        <v>0</v>
      </c>
      <c r="I15" s="15">
        <v>0</v>
      </c>
      <c r="J15" s="15">
        <v>417000000</v>
      </c>
      <c r="K15" s="15">
        <v>0</v>
      </c>
      <c r="L15" s="15">
        <v>0</v>
      </c>
      <c r="M15" s="15">
        <v>0</v>
      </c>
    </row>
    <row r="16" spans="1:15" ht="33.75" x14ac:dyDescent="0.25">
      <c r="A16" s="13" t="s">
        <v>36</v>
      </c>
      <c r="B16" s="14" t="s">
        <v>37</v>
      </c>
      <c r="C16" s="15">
        <v>1048000000</v>
      </c>
      <c r="D16" s="15">
        <v>0</v>
      </c>
      <c r="E16" s="15">
        <v>0</v>
      </c>
      <c r="F16" s="15">
        <v>1048000000</v>
      </c>
      <c r="G16" s="15">
        <f>+C16-F16</f>
        <v>0</v>
      </c>
      <c r="H16" s="15">
        <v>1048000000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</row>
    <row r="17" spans="1:13" x14ac:dyDescent="0.25">
      <c r="A17" s="13" t="s">
        <v>38</v>
      </c>
      <c r="B17" s="14" t="s">
        <v>39</v>
      </c>
      <c r="C17" s="15">
        <v>1625000000</v>
      </c>
      <c r="D17" s="15">
        <v>0</v>
      </c>
      <c r="E17" s="15">
        <v>0</v>
      </c>
      <c r="F17" s="15">
        <v>0</v>
      </c>
      <c r="G17" s="15">
        <v>1625000000</v>
      </c>
      <c r="H17" s="15">
        <v>0</v>
      </c>
      <c r="I17" s="15">
        <v>0</v>
      </c>
      <c r="J17" s="15">
        <v>1625000000</v>
      </c>
      <c r="K17" s="15">
        <v>0</v>
      </c>
      <c r="L17" s="15">
        <v>0</v>
      </c>
      <c r="M17" s="15">
        <v>0</v>
      </c>
    </row>
    <row r="18" spans="1:13" x14ac:dyDescent="0.25">
      <c r="A18" s="13" t="s">
        <v>40</v>
      </c>
      <c r="B18" s="14" t="s">
        <v>41</v>
      </c>
      <c r="C18" s="15">
        <v>6910000000</v>
      </c>
      <c r="D18" s="15">
        <v>0</v>
      </c>
      <c r="E18" s="15">
        <v>2010000000</v>
      </c>
      <c r="F18" s="15">
        <v>0</v>
      </c>
      <c r="G18" s="15">
        <v>4900000000</v>
      </c>
      <c r="H18" s="15">
        <v>0</v>
      </c>
      <c r="I18" s="15">
        <v>600000000</v>
      </c>
      <c r="J18" s="15">
        <v>4300000000</v>
      </c>
      <c r="K18" s="15">
        <v>0</v>
      </c>
      <c r="L18" s="15">
        <v>0</v>
      </c>
      <c r="M18" s="15">
        <v>0</v>
      </c>
    </row>
    <row r="19" spans="1:13" s="7" customFormat="1" x14ac:dyDescent="0.25">
      <c r="A19" s="27" t="s">
        <v>48</v>
      </c>
      <c r="B19" s="27"/>
      <c r="C19" s="16">
        <f>SUM(C15:C18)</f>
        <v>10000000000</v>
      </c>
      <c r="D19" s="16">
        <f t="shared" ref="D19:M19" si="4">SUM(D15:D18)</f>
        <v>0</v>
      </c>
      <c r="E19" s="16">
        <f t="shared" si="4"/>
        <v>2010000000</v>
      </c>
      <c r="F19" s="16">
        <f t="shared" ref="F19" si="5">SUM(F15:F18)</f>
        <v>1048000000</v>
      </c>
      <c r="G19" s="16">
        <f t="shared" si="4"/>
        <v>6942000000</v>
      </c>
      <c r="H19" s="16">
        <f t="shared" si="4"/>
        <v>1048000000</v>
      </c>
      <c r="I19" s="16">
        <f t="shared" si="4"/>
        <v>600000000</v>
      </c>
      <c r="J19" s="16">
        <f t="shared" si="4"/>
        <v>6342000000</v>
      </c>
      <c r="K19" s="16">
        <f t="shared" si="4"/>
        <v>0</v>
      </c>
      <c r="L19" s="16">
        <f t="shared" si="4"/>
        <v>0</v>
      </c>
      <c r="M19" s="16">
        <f t="shared" si="4"/>
        <v>0</v>
      </c>
    </row>
    <row r="20" spans="1:13" s="8" customFormat="1" x14ac:dyDescent="0.25">
      <c r="A20" s="26" t="s">
        <v>49</v>
      </c>
      <c r="B20" s="26"/>
      <c r="C20" s="17">
        <f>+C19+C14+C11</f>
        <v>248914880000</v>
      </c>
      <c r="D20" s="17">
        <f t="shared" ref="D20:M20" si="6">+D19+D14+D11</f>
        <v>3790000000</v>
      </c>
      <c r="E20" s="17">
        <f t="shared" si="6"/>
        <v>3790000000</v>
      </c>
      <c r="F20" s="17">
        <f t="shared" ref="F20" si="7">+F19+F14+F11</f>
        <v>2772996381</v>
      </c>
      <c r="G20" s="17">
        <f t="shared" si="6"/>
        <v>246141883619</v>
      </c>
      <c r="H20" s="17">
        <f t="shared" si="6"/>
        <v>2772996381</v>
      </c>
      <c r="I20" s="17">
        <f t="shared" si="6"/>
        <v>123883527829</v>
      </c>
      <c r="J20" s="17">
        <f t="shared" si="6"/>
        <v>122258355790</v>
      </c>
      <c r="K20" s="17">
        <f t="shared" si="6"/>
        <v>121365026489</v>
      </c>
      <c r="L20" s="17">
        <f t="shared" si="6"/>
        <v>104834519126.92</v>
      </c>
      <c r="M20" s="17">
        <f t="shared" si="6"/>
        <v>104772829820.92</v>
      </c>
    </row>
    <row r="21" spans="1:13" ht="67.5" x14ac:dyDescent="0.25">
      <c r="A21" s="13" t="s">
        <v>42</v>
      </c>
      <c r="B21" s="14" t="s">
        <v>43</v>
      </c>
      <c r="C21" s="15">
        <v>23936456077</v>
      </c>
      <c r="D21" s="15">
        <v>0</v>
      </c>
      <c r="E21" s="15">
        <v>0</v>
      </c>
      <c r="F21" s="15">
        <v>457209240</v>
      </c>
      <c r="G21" s="15">
        <f>+C21-F21</f>
        <v>23479246837</v>
      </c>
      <c r="H21" s="15">
        <v>457209240</v>
      </c>
      <c r="I21" s="15">
        <v>19834402733</v>
      </c>
      <c r="J21" s="15">
        <v>3644844104</v>
      </c>
      <c r="K21" s="15">
        <v>19834402733</v>
      </c>
      <c r="L21" s="15">
        <v>9001216064</v>
      </c>
      <c r="M21" s="15">
        <v>9001216064</v>
      </c>
    </row>
    <row r="22" spans="1:13" ht="67.5" x14ac:dyDescent="0.25">
      <c r="A22" s="13" t="s">
        <v>42</v>
      </c>
      <c r="B22" s="14" t="s">
        <v>43</v>
      </c>
      <c r="C22" s="15">
        <v>4635543923</v>
      </c>
      <c r="D22" s="15">
        <v>0</v>
      </c>
      <c r="E22" s="15">
        <v>0</v>
      </c>
      <c r="F22" s="15">
        <v>4635543923</v>
      </c>
      <c r="G22" s="15">
        <f t="shared" ref="G22:G23" si="8">+C22-F22</f>
        <v>0</v>
      </c>
      <c r="H22" s="15">
        <v>4635543923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</row>
    <row r="23" spans="1:13" ht="33.75" x14ac:dyDescent="0.25">
      <c r="A23" s="13" t="s">
        <v>44</v>
      </c>
      <c r="B23" s="14" t="s">
        <v>45</v>
      </c>
      <c r="C23" s="15">
        <v>4000000000</v>
      </c>
      <c r="D23" s="15">
        <v>0</v>
      </c>
      <c r="E23" s="15">
        <v>0</v>
      </c>
      <c r="F23" s="15">
        <v>15883096</v>
      </c>
      <c r="G23" s="15">
        <f t="shared" si="8"/>
        <v>3984116904</v>
      </c>
      <c r="H23" s="15">
        <v>15883096</v>
      </c>
      <c r="I23" s="15">
        <v>3984116904</v>
      </c>
      <c r="J23" s="15">
        <v>0</v>
      </c>
      <c r="K23" s="15">
        <v>3984116904</v>
      </c>
      <c r="L23" s="15">
        <v>2398983936</v>
      </c>
      <c r="M23" s="15">
        <v>2398983936</v>
      </c>
    </row>
    <row r="24" spans="1:13" s="7" customFormat="1" x14ac:dyDescent="0.25">
      <c r="A24" s="27" t="s">
        <v>50</v>
      </c>
      <c r="B24" s="27"/>
      <c r="C24" s="16">
        <f>SUM(C21:C23)</f>
        <v>32572000000</v>
      </c>
      <c r="D24" s="16">
        <f t="shared" ref="D24:M24" si="9">SUM(D21:D23)</f>
        <v>0</v>
      </c>
      <c r="E24" s="16">
        <f t="shared" si="9"/>
        <v>0</v>
      </c>
      <c r="F24" s="16">
        <f t="shared" ref="F24" si="10">SUM(F21:F23)</f>
        <v>5108636259</v>
      </c>
      <c r="G24" s="16">
        <f t="shared" si="9"/>
        <v>27463363741</v>
      </c>
      <c r="H24" s="16">
        <f t="shared" si="9"/>
        <v>5108636259</v>
      </c>
      <c r="I24" s="16">
        <f t="shared" si="9"/>
        <v>23818519637</v>
      </c>
      <c r="J24" s="16">
        <f t="shared" si="9"/>
        <v>3644844104</v>
      </c>
      <c r="K24" s="16">
        <f t="shared" si="9"/>
        <v>23818519637</v>
      </c>
      <c r="L24" s="16">
        <f t="shared" si="9"/>
        <v>11400200000</v>
      </c>
      <c r="M24" s="16">
        <f t="shared" si="9"/>
        <v>11400200000</v>
      </c>
    </row>
    <row r="25" spans="1:13" s="8" customFormat="1" x14ac:dyDescent="0.25">
      <c r="A25" s="26" t="s">
        <v>51</v>
      </c>
      <c r="B25" s="26"/>
      <c r="C25" s="17">
        <f>+C24+C20</f>
        <v>281486880000</v>
      </c>
      <c r="D25" s="17">
        <f t="shared" ref="D25:M25" si="11">+D24+D20</f>
        <v>3790000000</v>
      </c>
      <c r="E25" s="17">
        <f t="shared" si="11"/>
        <v>3790000000</v>
      </c>
      <c r="F25" s="17">
        <f t="shared" ref="F25" si="12">+F24+F20</f>
        <v>7881632640</v>
      </c>
      <c r="G25" s="17">
        <f t="shared" si="11"/>
        <v>273605247360</v>
      </c>
      <c r="H25" s="17">
        <f t="shared" si="11"/>
        <v>7881632640</v>
      </c>
      <c r="I25" s="17">
        <f t="shared" si="11"/>
        <v>147702047466</v>
      </c>
      <c r="J25" s="17">
        <f t="shared" si="11"/>
        <v>125903199894</v>
      </c>
      <c r="K25" s="17">
        <f t="shared" si="11"/>
        <v>145183546126</v>
      </c>
      <c r="L25" s="17">
        <f t="shared" si="11"/>
        <v>116234719126.92</v>
      </c>
      <c r="M25" s="17">
        <f t="shared" si="11"/>
        <v>116173029820.92</v>
      </c>
    </row>
    <row r="26" spans="1:13" ht="13.5" customHeight="1" x14ac:dyDescent="0.25"/>
  </sheetData>
  <mergeCells count="6">
    <mergeCell ref="A25:B25"/>
    <mergeCell ref="A11:B11"/>
    <mergeCell ref="A14:B14"/>
    <mergeCell ref="A19:B19"/>
    <mergeCell ref="A20:B20"/>
    <mergeCell ref="A24:B24"/>
  </mergeCells>
  <printOptions horizontalCentered="1"/>
  <pageMargins left="1.1811023622047245" right="0.39370078740157483" top="0.78740157480314965" bottom="0.78740157480314965" header="0.78740157480314965" footer="0.78740157480314965"/>
  <pageSetup paperSize="5" scale="79" orientation="landscape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cp:lastPrinted>2016-07-06T17:09:07Z</cp:lastPrinted>
  <dcterms:created xsi:type="dcterms:W3CDTF">2016-07-05T14:46:16Z</dcterms:created>
  <dcterms:modified xsi:type="dcterms:W3CDTF">2016-07-06T17:10:34Z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